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3. sjednica OV mandat 2025\Polugodišnji izvještaj o izvršenju Proračuna Općine Gornja Stubica za 2025. godinu\"/>
    </mc:Choice>
  </mc:AlternateContent>
  <xr:revisionPtr revIDLastSave="0" documentId="13_ncr:1_{7363164F-006C-4B27-90F7-4ED5A3303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ršenje od 01.-06.2025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4" i="2"/>
  <c r="E23" i="2"/>
  <c r="E22" i="2"/>
  <c r="E21" i="2"/>
  <c r="E27" i="2" s="1"/>
  <c r="E135" i="2"/>
  <c r="E126" i="2"/>
  <c r="E107" i="2"/>
  <c r="E91" i="2"/>
  <c r="E67" i="2"/>
  <c r="E52" i="2"/>
  <c r="E140" i="2" s="1"/>
  <c r="D26" i="2"/>
  <c r="D24" i="2"/>
  <c r="D23" i="2"/>
  <c r="D22" i="2"/>
  <c r="D21" i="2"/>
  <c r="D107" i="2"/>
  <c r="D91" i="2"/>
  <c r="D67" i="2"/>
  <c r="D52" i="2"/>
  <c r="C26" i="2"/>
  <c r="C25" i="2"/>
  <c r="C24" i="2"/>
  <c r="C23" i="2"/>
  <c r="C22" i="2"/>
  <c r="C21" i="2"/>
  <c r="C126" i="2"/>
  <c r="C91" i="2"/>
  <c r="C107" i="2"/>
  <c r="C52" i="2"/>
  <c r="C67" i="2"/>
  <c r="D27" i="2" l="1"/>
  <c r="D140" i="2"/>
  <c r="C27" i="2"/>
  <c r="C140" i="2"/>
</calcChain>
</file>

<file path=xl/sharedStrings.xml><?xml version="1.0" encoding="utf-8"?>
<sst xmlns="http://schemas.openxmlformats.org/spreadsheetml/2006/main" count="173" uniqueCount="116">
  <si>
    <t>Ukupno:</t>
  </si>
  <si>
    <t>IZVORI FINANCIRANJA:</t>
  </si>
  <si>
    <t>ukupno</t>
  </si>
  <si>
    <t>SVEUKUPNO PROGRAM ODRŽAVANJA</t>
  </si>
  <si>
    <t>UKUPNO:</t>
  </si>
  <si>
    <t xml:space="preserve">IZVORI: </t>
  </si>
  <si>
    <t xml:space="preserve">    KRAPINSKO-ZAGORSKA ŽUPANIJA</t>
  </si>
  <si>
    <t xml:space="preserve">               REPUBLIKA HRVATSKA</t>
  </si>
  <si>
    <t>Procjena</t>
  </si>
  <si>
    <t>količina</t>
  </si>
  <si>
    <t>4 kom</t>
  </si>
  <si>
    <t>500 m1</t>
  </si>
  <si>
    <t xml:space="preserve">            OPĆINA GORNJA STUBICA</t>
  </si>
  <si>
    <t xml:space="preserve">                  OPĆINSKO VIJEĆE</t>
  </si>
  <si>
    <t>30.000 m2</t>
  </si>
  <si>
    <t>10 kom</t>
  </si>
  <si>
    <t>Članak 3.</t>
  </si>
  <si>
    <t>Članak 2.</t>
  </si>
  <si>
    <t>Članak 1.</t>
  </si>
  <si>
    <t>EUR</t>
  </si>
  <si>
    <t>izvor financiranja 11-opći prihodi i primici</t>
  </si>
  <si>
    <t>izvor financiranja 43-ostali prihodi za posebne namjene</t>
  </si>
  <si>
    <t>izvor financiranja 43- ostali prihodi za posebne namjene</t>
  </si>
  <si>
    <t>motorni benzin i dizel gorivo</t>
  </si>
  <si>
    <t xml:space="preserve"> presvlačenje cesta asfaltom (u svim naseljima)</t>
  </si>
  <si>
    <t>prometna signalizacija</t>
  </si>
  <si>
    <t>usluga tekućeg i inv. održ. cesta i odvodnih jaraka  (u svim naseljima)</t>
  </si>
  <si>
    <t>betonske cijevi</t>
  </si>
  <si>
    <t>betonski šahtovi</t>
  </si>
  <si>
    <t>dobava, doprema i ugradnja kamenog materijala</t>
  </si>
  <si>
    <t>armature</t>
  </si>
  <si>
    <t>malčiranje bankina uz nerazvrstane ceste</t>
  </si>
  <si>
    <t>potrošnja vode</t>
  </si>
  <si>
    <t xml:space="preserve"> troškovi električne energije javne rasvjete</t>
  </si>
  <si>
    <t xml:space="preserve"> troškovi održavanja i popravka javne rasvjete</t>
  </si>
  <si>
    <t>božićna i novogodišnja dekoracija</t>
  </si>
  <si>
    <t>izvor financiranja 43-ostali prohodi za posebne namjene</t>
  </si>
  <si>
    <t>11-opći prihodi i primici</t>
  </si>
  <si>
    <t>43-ostali prihodi za posebne namjene</t>
  </si>
  <si>
    <t>31-vlastiti prihodi</t>
  </si>
  <si>
    <t xml:space="preserve"> sanacija i popravak udarnih rupa (u svim naseljima)</t>
  </si>
  <si>
    <t>kupnja vode od Zagorskog vodovoda</t>
  </si>
  <si>
    <t xml:space="preserve">električna energija </t>
  </si>
  <si>
    <t>građevinsko-strojni radovi za potebe LV</t>
  </si>
  <si>
    <t>materijal i dijelovi za tek. inv. održ. cjevovoda</t>
  </si>
  <si>
    <t>materijal i dijel. za održavanje službenog vozila</t>
  </si>
  <si>
    <t>usluge pri registraciji prijevoznih sredstava</t>
  </si>
  <si>
    <t>usluge popisa javne rasvjete</t>
  </si>
  <si>
    <t>PLAN 2025.</t>
  </si>
  <si>
    <t>22.607 tona</t>
  </si>
  <si>
    <t>606 m2</t>
  </si>
  <si>
    <t>840 m2</t>
  </si>
  <si>
    <t>8000 m</t>
  </si>
  <si>
    <t>-</t>
  </si>
  <si>
    <t>krpanje rupa na pločnicima u Samcima, Volavcu i Jakšincu</t>
  </si>
  <si>
    <t>izvor financiranja 520- pomoć iz državnog proračuna</t>
  </si>
  <si>
    <t>izvor financiranja 81-namjenski primici od zaduživanja</t>
  </si>
  <si>
    <t>1. ODRŽAVANJE NERAZVRSTANIH CESTA: A101101</t>
  </si>
  <si>
    <t>izvor financiranja 31- vlastiti prihodi</t>
  </si>
  <si>
    <t>izvor financiranja 81- namjenski primici od zaduživanja</t>
  </si>
  <si>
    <t>2. ODRŽAVANJE JAVNIH POVRŠINA I PARKOVA: A101104</t>
  </si>
  <si>
    <t>malčiranje površina u vlasništvu Općine</t>
  </si>
  <si>
    <t>usluge malčiranja grana i grmlja</t>
  </si>
  <si>
    <t>uređenje javnih površina</t>
  </si>
  <si>
    <t>video nadzor-zeleni otok</t>
  </si>
  <si>
    <t>materijal i dijelovi za održavanje strojeva i opreme</t>
  </si>
  <si>
    <t>tekuće održavanje postrojenja i opreme</t>
  </si>
  <si>
    <t>tekuće održavanje groblja</t>
  </si>
  <si>
    <t>električna energija- groblje</t>
  </si>
  <si>
    <t>izvor financiranja 71- prihodi od prodaje nefinancijske imovine</t>
  </si>
  <si>
    <t>3. ODRŽAVANJE GROBLJA I MRTVAČNICE: A101105</t>
  </si>
  <si>
    <t>4. ODRŽAVANJE JAVNE RASVJETE: A101103</t>
  </si>
  <si>
    <t>5. ODRŽAVANJE LOKALNOG VODOVODA: A101106</t>
  </si>
  <si>
    <t xml:space="preserve">premije osiguranja prijevoznih sredstava </t>
  </si>
  <si>
    <t>motorni benzin i dizel gorivo-vodovod</t>
  </si>
  <si>
    <t>6. ODRŽAVANJE ČISTOĆE JAVNIH POVRŠINA: A101107</t>
  </si>
  <si>
    <t>zimska služba</t>
  </si>
  <si>
    <t>520-pomoć iz državnog proračuna</t>
  </si>
  <si>
    <t>71- prihodi od prodaje robe</t>
  </si>
  <si>
    <t>81- namjenski primici od zaduživanja</t>
  </si>
  <si>
    <t>I. IZMJENE I DOPUNE PLANA ZA 2025.</t>
  </si>
  <si>
    <t>sufinanciranje održavanja parkirališta kod crkve Sv. Jurja</t>
  </si>
  <si>
    <t>izrada parapetne ograde po protupotresnoj obnovi u Dobrim Zdencima</t>
  </si>
  <si>
    <t>izrada parapetne ograde po protupotresnoj obnovi u Slanom Potoku kod Haramustek Leopolda</t>
  </si>
  <si>
    <t>izrada parapetne ograde po protupotresnoj obnovi u Slanom Potoku kod kućnog broja 30a, Čmarec Zvonko</t>
  </si>
  <si>
    <t>dobava, doprema i montaža odbojne ograde na NC 1-036 Novini- Slani Potok</t>
  </si>
  <si>
    <t>video nadzor groblje Gornja Stubica</t>
  </si>
  <si>
    <t>video nadzor groblje Sveti Matej</t>
  </si>
  <si>
    <t>video nadzor groblje Dubovec</t>
  </si>
  <si>
    <t>odvoz smeća groblje Gornja Stubica</t>
  </si>
  <si>
    <t>odvoz smeća groblje Dubovec</t>
  </si>
  <si>
    <t>odvoz smeća groblje Sveti Matej</t>
  </si>
  <si>
    <t xml:space="preserve">izrada okvira za grobna mjesta </t>
  </si>
  <si>
    <t>stručni nadzor izrade okvira za grobna mjesta</t>
  </si>
  <si>
    <t>materijal i dijelovi za održavanje mrtvačnice</t>
  </si>
  <si>
    <t xml:space="preserve"> materijal i dijelovi za održavanje groblja</t>
  </si>
  <si>
    <t>izvor financiranja 520-pomoć iz državnog proračuna</t>
  </si>
  <si>
    <t>usluge izrade plana rasvjete Općine G. Stubica</t>
  </si>
  <si>
    <t>škarpiranje u Ulici Tituša Brezovačkog</t>
  </si>
  <si>
    <t>izgradnja parapeta</t>
  </si>
  <si>
    <t>Na temelju članka 74. stavka 1. Zakona o komunalnom gospodarstvu ("Narodne novine" broj: 68/18., 110/18. i 32/20. i 145/24) te članka 29. Statuta Općine</t>
  </si>
  <si>
    <t>IZVJEŠĆE O IZVRŠENJU PROGRAMA</t>
  </si>
  <si>
    <t>ODRŽAVANJA KOMUNALNE INFRASTRUKTURE</t>
  </si>
  <si>
    <t>U Proračunu Općine Gornja Stubica za razdoblje od 01.01.2025.-30.06.2025. utrošena su sredstva kroz Program održavanja komunalne infrastrukture u iznosu:</t>
  </si>
  <si>
    <t>IZVRŠENJE 1.-6.2025.</t>
  </si>
  <si>
    <t>Mario Poštek, dipl.oec.</t>
  </si>
  <si>
    <t>stranicama Općine Gornja Stubica.</t>
  </si>
  <si>
    <t xml:space="preserve"> Održavanje objekata komunalne infrastrukture po ovom Programu, za razdoblje od 01.01.2025.-30.06.2025. godine, izvršeno je kako slijedi:</t>
  </si>
  <si>
    <t>ZA RAZDOBLJE OD 01.01.2025. DO 30.06.2025.</t>
  </si>
  <si>
    <t xml:space="preserve">Polugodišnje izvršenje Programa održavanja komunalne infrastrukture za 2025. godinu objavit će se u "Službenom glasniku Krapinsko-Zagorske županije" i na mrežnim </t>
  </si>
  <si>
    <t>PREDSJENIK OPĆINSKOG VIJEĆA</t>
  </si>
  <si>
    <t>KLASA: 400-01/25-01/005</t>
  </si>
  <si>
    <t>URBROJ: 2140-12-01-25-7</t>
  </si>
  <si>
    <t xml:space="preserve">Gornja Stubica, 30. rujna godine </t>
  </si>
  <si>
    <t xml:space="preserve">Gornja Stubica (Službeni glasnik Krapinsko-zagorske županije" broj: 28/18., 06/20. i11/21.), Općinsko vijeće Općine Gornja Stubica, na svojoj 3. sjednici </t>
  </si>
  <si>
    <t>održanoj dana 30. rujna 2025. godine usvojilo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</si>
</sst>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0" xfId="0" applyFont="1" applyFill="1"/>
    <xf numFmtId="4" fontId="8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2" fillId="3" borderId="0" xfId="0" applyFont="1" applyFill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4" fontId="8" fillId="4" borderId="1" xfId="0" applyNumberFormat="1" applyFont="1" applyFill="1" applyBorder="1"/>
    <xf numFmtId="4" fontId="8" fillId="2" borderId="0" xfId="0" applyNumberFormat="1" applyFont="1" applyFill="1"/>
    <xf numFmtId="0" fontId="8" fillId="4" borderId="4" xfId="0" applyFont="1" applyFill="1" applyBorder="1"/>
    <xf numFmtId="0" fontId="8" fillId="4" borderId="0" xfId="0" applyFont="1" applyFill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4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2" fontId="1" fillId="0" borderId="6" xfId="0" applyNumberFormat="1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FF99"/>
      <color rgb="FFFFDDF6"/>
      <color rgb="FFFFBDEE"/>
      <color rgb="FFFF8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57150</xdr:rowOff>
    </xdr:from>
    <xdr:to>
      <xdr:col>0</xdr:col>
      <xdr:colOff>1322510</xdr:colOff>
      <xdr:row>3</xdr:row>
      <xdr:rowOff>113714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601804-99FD-42C3-8A6E-99912C3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7150"/>
          <a:ext cx="417635" cy="5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0"/>
  <sheetViews>
    <sheetView tabSelected="1" showWhiteSpace="0" zoomScaleNormal="100" zoomScalePageLayoutView="110" workbookViewId="0">
      <selection activeCell="A12" sqref="A12"/>
    </sheetView>
  </sheetViews>
  <sheetFormatPr defaultColWidth="9.140625" defaultRowHeight="12.75" x14ac:dyDescent="0.2"/>
  <cols>
    <col min="1" max="1" width="68.7109375" style="2" customWidth="1"/>
    <col min="2" max="2" width="15" style="2" customWidth="1"/>
    <col min="3" max="3" width="17.42578125" style="12" customWidth="1"/>
    <col min="4" max="4" width="26.5703125" style="2" customWidth="1"/>
    <col min="5" max="5" width="15.7109375" style="2" customWidth="1"/>
    <col min="6" max="6" width="10" style="2" bestFit="1" customWidth="1"/>
    <col min="7" max="16384" width="9.140625" style="2"/>
  </cols>
  <sheetData>
    <row r="1" spans="1:5" x14ac:dyDescent="0.2">
      <c r="C1" s="2"/>
    </row>
    <row r="2" spans="1:5" x14ac:dyDescent="0.2">
      <c r="C2" s="2"/>
    </row>
    <row r="3" spans="1:5" x14ac:dyDescent="0.2">
      <c r="C3" s="2"/>
    </row>
    <row r="4" spans="1:5" x14ac:dyDescent="0.2">
      <c r="C4" s="2"/>
    </row>
    <row r="5" spans="1:5" x14ac:dyDescent="0.2">
      <c r="A5" s="22" t="s">
        <v>7</v>
      </c>
      <c r="B5" s="4"/>
      <c r="C5" s="32"/>
    </row>
    <row r="6" spans="1:5" x14ac:dyDescent="0.2">
      <c r="A6" s="22" t="s">
        <v>6</v>
      </c>
      <c r="B6" s="4"/>
      <c r="C6" s="4"/>
    </row>
    <row r="7" spans="1:5" x14ac:dyDescent="0.2">
      <c r="A7" s="22" t="s">
        <v>12</v>
      </c>
      <c r="B7" s="4"/>
      <c r="C7" s="2"/>
    </row>
    <row r="8" spans="1:5" x14ac:dyDescent="0.2">
      <c r="A8" s="22" t="s">
        <v>13</v>
      </c>
      <c r="C8" s="2"/>
    </row>
    <row r="9" spans="1:5" s="3" customFormat="1" x14ac:dyDescent="0.2">
      <c r="A9" s="28" t="s">
        <v>111</v>
      </c>
      <c r="B9" s="2"/>
      <c r="C9" s="2"/>
    </row>
    <row r="10" spans="1:5" s="3" customFormat="1" x14ac:dyDescent="0.2">
      <c r="A10" s="28" t="s">
        <v>112</v>
      </c>
      <c r="B10" s="4"/>
      <c r="C10" s="4"/>
    </row>
    <row r="11" spans="1:5" s="3" customFormat="1" x14ac:dyDescent="0.2">
      <c r="A11" s="28" t="s">
        <v>113</v>
      </c>
      <c r="B11" s="4"/>
      <c r="C11" s="4"/>
    </row>
    <row r="12" spans="1:5" s="1" customFormat="1" ht="15" x14ac:dyDescent="0.25">
      <c r="A12" s="6" t="s">
        <v>100</v>
      </c>
      <c r="B12" s="6"/>
      <c r="C12" s="6"/>
    </row>
    <row r="13" spans="1:5" s="3" customFormat="1" ht="15" x14ac:dyDescent="0.25">
      <c r="A13" s="6" t="s">
        <v>114</v>
      </c>
      <c r="B13" s="6"/>
      <c r="C13" s="6"/>
    </row>
    <row r="14" spans="1:5" s="3" customFormat="1" ht="15" x14ac:dyDescent="0.25">
      <c r="A14" s="20" t="s">
        <v>115</v>
      </c>
      <c r="B14" s="20"/>
      <c r="C14" s="20"/>
    </row>
    <row r="15" spans="1:5" s="3" customFormat="1" ht="15.75" x14ac:dyDescent="0.25">
      <c r="A15" s="100" t="s">
        <v>101</v>
      </c>
      <c r="B15" s="100"/>
      <c r="C15" s="100"/>
      <c r="D15" s="100"/>
      <c r="E15" s="100"/>
    </row>
    <row r="16" spans="1:5" s="3" customFormat="1" ht="15.75" x14ac:dyDescent="0.25">
      <c r="A16" s="100" t="s">
        <v>102</v>
      </c>
      <c r="B16" s="100"/>
      <c r="C16" s="100"/>
      <c r="D16" s="100"/>
      <c r="E16" s="100"/>
    </row>
    <row r="17" spans="1:5" s="3" customFormat="1" ht="15.75" customHeight="1" x14ac:dyDescent="0.25">
      <c r="A17" s="100" t="s">
        <v>108</v>
      </c>
      <c r="B17" s="100"/>
      <c r="C17" s="100"/>
      <c r="D17" s="100"/>
      <c r="E17" s="100"/>
    </row>
    <row r="18" spans="1:5" s="3" customFormat="1" ht="15" x14ac:dyDescent="0.25">
      <c r="A18" s="20"/>
      <c r="B18" s="20" t="s">
        <v>18</v>
      </c>
      <c r="C18" s="31"/>
    </row>
    <row r="19" spans="1:5" s="6" customFormat="1" ht="32.25" customHeight="1" x14ac:dyDescent="0.25">
      <c r="A19" s="101" t="s">
        <v>103</v>
      </c>
      <c r="B19" s="101"/>
      <c r="C19" s="101"/>
      <c r="D19" s="101"/>
    </row>
    <row r="20" spans="1:5" s="3" customFormat="1" ht="27" customHeight="1" x14ac:dyDescent="0.2">
      <c r="A20" s="87" t="s">
        <v>1</v>
      </c>
      <c r="B20" s="87"/>
      <c r="C20" s="39" t="s">
        <v>48</v>
      </c>
      <c r="D20" s="39" t="s">
        <v>80</v>
      </c>
      <c r="E20" s="39" t="s">
        <v>104</v>
      </c>
    </row>
    <row r="21" spans="1:5" s="3" customFormat="1" ht="15" x14ac:dyDescent="0.25">
      <c r="A21" s="69" t="s">
        <v>37</v>
      </c>
      <c r="B21" s="69"/>
      <c r="C21" s="19">
        <f>C54+C69+C94+C109+C128+C137</f>
        <v>334885</v>
      </c>
      <c r="D21" s="19">
        <f>D54+D69+D94+D109+D128+D137</f>
        <v>421595</v>
      </c>
      <c r="E21" s="19">
        <f>E54+E69+E94+E109+E128+E137</f>
        <v>233489.78</v>
      </c>
    </row>
    <row r="22" spans="1:5" s="3" customFormat="1" ht="15" x14ac:dyDescent="0.25">
      <c r="A22" s="69" t="s">
        <v>39</v>
      </c>
      <c r="B22" s="69"/>
      <c r="C22" s="19">
        <f>C110</f>
        <v>5600</v>
      </c>
      <c r="D22" s="19">
        <f>D110</f>
        <v>5600</v>
      </c>
      <c r="E22" s="19">
        <f>E110</f>
        <v>5600</v>
      </c>
    </row>
    <row r="23" spans="1:5" s="6" customFormat="1" ht="15" x14ac:dyDescent="0.25">
      <c r="A23" s="69" t="s">
        <v>38</v>
      </c>
      <c r="B23" s="69"/>
      <c r="C23" s="19">
        <f>C55+C70+C95+C111+C129</f>
        <v>134400</v>
      </c>
      <c r="D23" s="19">
        <f>D55+D70+D95+D111+D129</f>
        <v>145800</v>
      </c>
      <c r="E23" s="19">
        <f>E55+E70+E95+E111+E129</f>
        <v>89524.34</v>
      </c>
    </row>
    <row r="24" spans="1:5" s="6" customFormat="1" ht="15" x14ac:dyDescent="0.25">
      <c r="A24" s="69" t="s">
        <v>77</v>
      </c>
      <c r="B24" s="69"/>
      <c r="C24" s="19">
        <f>C56+C112</f>
        <v>153005</v>
      </c>
      <c r="D24" s="19">
        <f>D56+D96+D112</f>
        <v>196455</v>
      </c>
      <c r="E24" s="19">
        <f>E56+E96+E112</f>
        <v>100664.15</v>
      </c>
    </row>
    <row r="25" spans="1:5" s="6" customFormat="1" ht="15" x14ac:dyDescent="0.25">
      <c r="A25" s="69" t="s">
        <v>78</v>
      </c>
      <c r="B25" s="69"/>
      <c r="C25" s="19">
        <f>C97</f>
        <v>81200</v>
      </c>
      <c r="D25" s="19">
        <v>0</v>
      </c>
      <c r="E25" s="19">
        <v>0</v>
      </c>
    </row>
    <row r="26" spans="1:5" s="6" customFormat="1" ht="15" x14ac:dyDescent="0.25">
      <c r="A26" s="69" t="s">
        <v>79</v>
      </c>
      <c r="B26" s="69"/>
      <c r="C26" s="19">
        <f>C57+C71+C113+C138</f>
        <v>350000</v>
      </c>
      <c r="D26" s="19">
        <f>D57+D71+D113+D138</f>
        <v>350000</v>
      </c>
      <c r="E26" s="19">
        <f>E57+E71+E113+E138</f>
        <v>136434.19</v>
      </c>
    </row>
    <row r="27" spans="1:5" s="6" customFormat="1" ht="15" x14ac:dyDescent="0.25">
      <c r="A27" s="71" t="s">
        <v>4</v>
      </c>
      <c r="B27" s="71"/>
      <c r="C27" s="34">
        <f>C21+C22+C23+C24+C25+C26</f>
        <v>1059090</v>
      </c>
      <c r="D27" s="34">
        <f>SUM(D21:D26)</f>
        <v>1119450</v>
      </c>
      <c r="E27" s="34">
        <f>SUM(E21:E26)</f>
        <v>565712.46</v>
      </c>
    </row>
    <row r="28" spans="1:5" ht="15" x14ac:dyDescent="0.25">
      <c r="A28" s="14"/>
      <c r="B28" s="14" t="s">
        <v>17</v>
      </c>
      <c r="C28" s="31"/>
    </row>
    <row r="29" spans="1:5" s="3" customFormat="1" ht="15" x14ac:dyDescent="0.25">
      <c r="A29" s="7" t="s">
        <v>107</v>
      </c>
      <c r="B29" s="13"/>
      <c r="C29" s="10"/>
    </row>
    <row r="30" spans="1:5" ht="19.5" customHeight="1" x14ac:dyDescent="0.2">
      <c r="A30" s="35" t="s">
        <v>57</v>
      </c>
      <c r="B30" s="93" t="s">
        <v>19</v>
      </c>
      <c r="C30" s="94"/>
      <c r="D30" s="94"/>
      <c r="E30" s="58"/>
    </row>
    <row r="31" spans="1:5" ht="29.25" customHeight="1" x14ac:dyDescent="0.2">
      <c r="A31" s="72"/>
      <c r="B31" s="33" t="s">
        <v>8</v>
      </c>
      <c r="C31" s="33" t="s">
        <v>48</v>
      </c>
      <c r="D31" s="39" t="s">
        <v>80</v>
      </c>
      <c r="E31" s="39" t="s">
        <v>104</v>
      </c>
    </row>
    <row r="32" spans="1:5" ht="13.5" x14ac:dyDescent="0.25">
      <c r="A32" s="72"/>
      <c r="B32" s="29" t="s">
        <v>9</v>
      </c>
      <c r="C32" s="30" t="s">
        <v>2</v>
      </c>
      <c r="D32" s="30" t="s">
        <v>2</v>
      </c>
      <c r="E32" s="30" t="s">
        <v>2</v>
      </c>
    </row>
    <row r="33" spans="1:5" ht="15" x14ac:dyDescent="0.25">
      <c r="A33" s="42" t="s">
        <v>40</v>
      </c>
      <c r="B33" s="43" t="s">
        <v>50</v>
      </c>
      <c r="C33" s="15">
        <v>20000</v>
      </c>
      <c r="D33" s="15">
        <v>20000</v>
      </c>
      <c r="E33" s="64">
        <v>0</v>
      </c>
    </row>
    <row r="34" spans="1:5" s="1" customFormat="1" ht="15" x14ac:dyDescent="0.25">
      <c r="A34" s="42" t="s">
        <v>24</v>
      </c>
      <c r="B34" s="43" t="s">
        <v>51</v>
      </c>
      <c r="C34" s="15">
        <v>25000</v>
      </c>
      <c r="D34" s="15">
        <v>25000</v>
      </c>
      <c r="E34" s="64">
        <v>0</v>
      </c>
    </row>
    <row r="35" spans="1:5" s="1" customFormat="1" ht="15" x14ac:dyDescent="0.25">
      <c r="A35" s="42" t="s">
        <v>25</v>
      </c>
      <c r="B35" s="43" t="s">
        <v>15</v>
      </c>
      <c r="C35" s="15">
        <v>2500</v>
      </c>
      <c r="D35" s="15">
        <v>2500</v>
      </c>
      <c r="E35" s="15">
        <v>3708.01</v>
      </c>
    </row>
    <row r="36" spans="1:5" s="1" customFormat="1" ht="15" x14ac:dyDescent="0.25">
      <c r="A36" s="42" t="s">
        <v>26</v>
      </c>
      <c r="B36" s="43" t="s">
        <v>52</v>
      </c>
      <c r="C36" s="15">
        <v>80000</v>
      </c>
      <c r="D36" s="15">
        <v>80000</v>
      </c>
      <c r="E36" s="15">
        <v>82554.83</v>
      </c>
    </row>
    <row r="37" spans="1:5" s="1" customFormat="1" ht="15" x14ac:dyDescent="0.25">
      <c r="A37" s="8" t="s">
        <v>27</v>
      </c>
      <c r="B37" s="38" t="s">
        <v>11</v>
      </c>
      <c r="C37" s="15">
        <v>35000</v>
      </c>
      <c r="D37" s="15">
        <v>35000</v>
      </c>
      <c r="E37" s="64">
        <v>550.01</v>
      </c>
    </row>
    <row r="38" spans="1:5" s="1" customFormat="1" ht="15" x14ac:dyDescent="0.25">
      <c r="A38" s="8" t="s">
        <v>28</v>
      </c>
      <c r="B38" s="38" t="s">
        <v>10</v>
      </c>
      <c r="C38" s="15">
        <v>1500</v>
      </c>
      <c r="D38" s="15">
        <v>1500</v>
      </c>
      <c r="E38" s="64">
        <v>0</v>
      </c>
    </row>
    <row r="39" spans="1:5" s="1" customFormat="1" ht="15" x14ac:dyDescent="0.25">
      <c r="A39" s="8" t="s">
        <v>30</v>
      </c>
      <c r="B39" s="38" t="s">
        <v>53</v>
      </c>
      <c r="C39" s="15">
        <v>2000</v>
      </c>
      <c r="D39" s="15">
        <v>2000</v>
      </c>
      <c r="E39" s="64">
        <v>0</v>
      </c>
    </row>
    <row r="40" spans="1:5" s="1" customFormat="1" ht="14.25" customHeight="1" x14ac:dyDescent="0.25">
      <c r="A40" s="44" t="s">
        <v>29</v>
      </c>
      <c r="B40" s="43" t="s">
        <v>49</v>
      </c>
      <c r="C40" s="15">
        <v>290000</v>
      </c>
      <c r="D40" s="15">
        <v>260000</v>
      </c>
      <c r="E40" s="15">
        <v>170442.52</v>
      </c>
    </row>
    <row r="41" spans="1:5" s="1" customFormat="1" ht="15" x14ac:dyDescent="0.25">
      <c r="A41" s="8" t="s">
        <v>31</v>
      </c>
      <c r="B41" s="38" t="s">
        <v>14</v>
      </c>
      <c r="C41" s="15">
        <v>25000</v>
      </c>
      <c r="D41" s="15">
        <v>25000</v>
      </c>
      <c r="E41" s="15">
        <v>9619.7999999999993</v>
      </c>
    </row>
    <row r="42" spans="1:5" s="1" customFormat="1" ht="15" x14ac:dyDescent="0.25">
      <c r="A42" s="8" t="s">
        <v>54</v>
      </c>
      <c r="B42" s="38" t="s">
        <v>53</v>
      </c>
      <c r="C42" s="15">
        <v>20000</v>
      </c>
      <c r="D42" s="15">
        <v>20000</v>
      </c>
      <c r="E42" s="64">
        <v>0</v>
      </c>
    </row>
    <row r="43" spans="1:5" s="1" customFormat="1" ht="15" x14ac:dyDescent="0.25">
      <c r="A43" s="8" t="s">
        <v>81</v>
      </c>
      <c r="B43" s="38" t="s">
        <v>53</v>
      </c>
      <c r="C43" s="15">
        <v>0</v>
      </c>
      <c r="D43" s="15">
        <v>20000</v>
      </c>
      <c r="E43" s="64">
        <v>0</v>
      </c>
    </row>
    <row r="44" spans="1:5" s="1" customFormat="1" ht="15" x14ac:dyDescent="0.25">
      <c r="A44" s="8" t="s">
        <v>82</v>
      </c>
      <c r="B44" s="38">
        <v>1</v>
      </c>
      <c r="C44" s="15">
        <v>0</v>
      </c>
      <c r="D44" s="15">
        <v>2500</v>
      </c>
      <c r="E44" s="64">
        <v>0</v>
      </c>
    </row>
    <row r="45" spans="1:5" s="1" customFormat="1" ht="15" x14ac:dyDescent="0.25">
      <c r="A45" s="73" t="s">
        <v>83</v>
      </c>
      <c r="B45" s="75">
        <v>1</v>
      </c>
      <c r="C45" s="89">
        <v>0</v>
      </c>
      <c r="D45" s="91">
        <v>8100</v>
      </c>
      <c r="E45" s="91">
        <v>7900.63</v>
      </c>
    </row>
    <row r="46" spans="1:5" s="1" customFormat="1" ht="15" x14ac:dyDescent="0.25">
      <c r="A46" s="74"/>
      <c r="B46" s="76"/>
      <c r="C46" s="90"/>
      <c r="D46" s="92"/>
      <c r="E46" s="99"/>
    </row>
    <row r="47" spans="1:5" s="1" customFormat="1" ht="15" customHeight="1" x14ac:dyDescent="0.25">
      <c r="A47" s="73" t="s">
        <v>84</v>
      </c>
      <c r="B47" s="75">
        <v>1</v>
      </c>
      <c r="C47" s="89">
        <v>0</v>
      </c>
      <c r="D47" s="91">
        <v>10000</v>
      </c>
      <c r="E47" s="91">
        <v>9935.94</v>
      </c>
    </row>
    <row r="48" spans="1:5" s="1" customFormat="1" ht="15" customHeight="1" x14ac:dyDescent="0.25">
      <c r="A48" s="74"/>
      <c r="B48" s="76"/>
      <c r="C48" s="90"/>
      <c r="D48" s="92"/>
      <c r="E48" s="99"/>
    </row>
    <row r="49" spans="1:7" s="1" customFormat="1" ht="15" customHeight="1" x14ac:dyDescent="0.25">
      <c r="A49" s="53" t="s">
        <v>98</v>
      </c>
      <c r="B49" s="52">
        <v>1</v>
      </c>
      <c r="C49" s="55">
        <v>0</v>
      </c>
      <c r="D49" s="54">
        <v>15000</v>
      </c>
      <c r="E49" s="15">
        <v>14860.63</v>
      </c>
    </row>
    <row r="50" spans="1:7" s="1" customFormat="1" ht="15" customHeight="1" x14ac:dyDescent="0.25">
      <c r="A50" s="53" t="s">
        <v>99</v>
      </c>
      <c r="B50" s="52">
        <v>1</v>
      </c>
      <c r="C50" s="55">
        <v>0</v>
      </c>
      <c r="D50" s="54">
        <v>15000</v>
      </c>
      <c r="E50" s="15">
        <v>14845.63</v>
      </c>
    </row>
    <row r="51" spans="1:7" s="1" customFormat="1" ht="15" customHeight="1" x14ac:dyDescent="0.25">
      <c r="A51" s="53" t="s">
        <v>85</v>
      </c>
      <c r="B51" s="52">
        <v>1</v>
      </c>
      <c r="C51" s="55">
        <v>0</v>
      </c>
      <c r="D51" s="54">
        <v>6250</v>
      </c>
      <c r="E51" s="64">
        <v>0</v>
      </c>
    </row>
    <row r="52" spans="1:7" s="1" customFormat="1" ht="15" x14ac:dyDescent="0.25">
      <c r="A52" s="37" t="s">
        <v>0</v>
      </c>
      <c r="B52" s="37"/>
      <c r="C52" s="34">
        <f>C33+C34+C35+C36+C37+C38+C39+C40+C41+C42</f>
        <v>501000</v>
      </c>
      <c r="D52" s="34">
        <f>SUM(D33:D51)</f>
        <v>547850</v>
      </c>
      <c r="E52" s="34">
        <f>SUM(E33:E51)</f>
        <v>314418</v>
      </c>
    </row>
    <row r="53" spans="1:7" s="1" customFormat="1" ht="15" x14ac:dyDescent="0.25">
      <c r="A53" s="4" t="s">
        <v>5</v>
      </c>
      <c r="B53" s="4"/>
      <c r="C53" s="45"/>
    </row>
    <row r="54" spans="1:7" s="24" customFormat="1" x14ac:dyDescent="0.2">
      <c r="A54" s="3" t="s">
        <v>20</v>
      </c>
      <c r="B54" s="46"/>
      <c r="C54" s="26">
        <v>166795</v>
      </c>
      <c r="D54" s="56">
        <v>207395</v>
      </c>
      <c r="E54" s="56">
        <v>180492.74</v>
      </c>
      <c r="G54" s="40"/>
    </row>
    <row r="55" spans="1:7" s="24" customFormat="1" x14ac:dyDescent="0.2">
      <c r="A55" s="4" t="s">
        <v>21</v>
      </c>
      <c r="B55" s="47"/>
      <c r="C55" s="26">
        <v>24500</v>
      </c>
      <c r="D55" s="56">
        <v>30750</v>
      </c>
      <c r="E55" s="56">
        <v>28750</v>
      </c>
    </row>
    <row r="56" spans="1:7" s="24" customFormat="1" x14ac:dyDescent="0.2">
      <c r="A56" s="4" t="s">
        <v>55</v>
      </c>
      <c r="B56" s="47"/>
      <c r="C56" s="26">
        <v>114705</v>
      </c>
      <c r="D56" s="56">
        <v>114705</v>
      </c>
      <c r="E56" s="56">
        <v>76993.03</v>
      </c>
    </row>
    <row r="57" spans="1:7" s="24" customFormat="1" x14ac:dyDescent="0.2">
      <c r="A57" s="4" t="s">
        <v>56</v>
      </c>
      <c r="B57" s="47"/>
      <c r="C57" s="26">
        <v>195000</v>
      </c>
      <c r="D57" s="56">
        <v>195000</v>
      </c>
      <c r="E57" s="56">
        <v>28182.23</v>
      </c>
    </row>
    <row r="58" spans="1:7" s="1" customFormat="1" ht="12" customHeight="1" x14ac:dyDescent="0.25">
      <c r="A58" s="3"/>
      <c r="B58" s="3"/>
      <c r="C58" s="17"/>
    </row>
    <row r="59" spans="1:7" ht="16.5" customHeight="1" x14ac:dyDescent="0.2">
      <c r="A59" s="95" t="s">
        <v>60</v>
      </c>
      <c r="B59" s="96"/>
      <c r="C59" s="96"/>
      <c r="D59" s="96"/>
      <c r="E59" s="58"/>
    </row>
    <row r="60" spans="1:7" ht="24" x14ac:dyDescent="0.2">
      <c r="A60" s="88"/>
      <c r="B60" s="88"/>
      <c r="C60" s="33" t="s">
        <v>48</v>
      </c>
      <c r="D60" s="39" t="s">
        <v>80</v>
      </c>
      <c r="E60" s="39" t="s">
        <v>104</v>
      </c>
    </row>
    <row r="61" spans="1:7" ht="15" customHeight="1" x14ac:dyDescent="0.25">
      <c r="A61" s="88"/>
      <c r="B61" s="88"/>
      <c r="C61" s="29" t="s">
        <v>2</v>
      </c>
      <c r="D61" s="29" t="s">
        <v>2</v>
      </c>
      <c r="E61" s="29" t="s">
        <v>2</v>
      </c>
    </row>
    <row r="62" spans="1:7" ht="15" customHeight="1" x14ac:dyDescent="0.25">
      <c r="A62" s="78" t="s">
        <v>61</v>
      </c>
      <c r="B62" s="79"/>
      <c r="C62" s="15">
        <v>20000</v>
      </c>
      <c r="D62" s="15">
        <v>20000</v>
      </c>
      <c r="E62" s="15">
        <v>4335</v>
      </c>
    </row>
    <row r="63" spans="1:7" ht="15" customHeight="1" x14ac:dyDescent="0.25">
      <c r="A63" s="78" t="s">
        <v>62</v>
      </c>
      <c r="B63" s="79"/>
      <c r="C63" s="15">
        <v>20000</v>
      </c>
      <c r="D63" s="15">
        <v>20000</v>
      </c>
      <c r="E63" s="15">
        <v>21248</v>
      </c>
    </row>
    <row r="64" spans="1:7" ht="15" customHeight="1" x14ac:dyDescent="0.25">
      <c r="A64" s="78" t="s">
        <v>63</v>
      </c>
      <c r="B64" s="79"/>
      <c r="C64" s="15">
        <v>6000</v>
      </c>
      <c r="D64" s="15">
        <v>10000</v>
      </c>
      <c r="E64" s="15">
        <v>1790.78</v>
      </c>
    </row>
    <row r="65" spans="1:5" ht="15" customHeight="1" x14ac:dyDescent="0.25">
      <c r="A65" s="82" t="s">
        <v>23</v>
      </c>
      <c r="B65" s="83"/>
      <c r="C65" s="15">
        <v>1700</v>
      </c>
      <c r="D65" s="15">
        <v>1700</v>
      </c>
      <c r="E65" s="15">
        <v>0</v>
      </c>
    </row>
    <row r="66" spans="1:5" ht="15.75" customHeight="1" x14ac:dyDescent="0.25">
      <c r="A66" s="82" t="s">
        <v>64</v>
      </c>
      <c r="B66" s="83"/>
      <c r="C66" s="15">
        <v>3700</v>
      </c>
      <c r="D66" s="15">
        <v>0</v>
      </c>
      <c r="E66" s="15">
        <v>0</v>
      </c>
    </row>
    <row r="67" spans="1:5" ht="14.25" x14ac:dyDescent="0.2">
      <c r="A67" s="70" t="s">
        <v>0</v>
      </c>
      <c r="B67" s="70"/>
      <c r="C67" s="34">
        <f>SUM(C62:C66)</f>
        <v>51400</v>
      </c>
      <c r="D67" s="34">
        <f>SUM(D62:D66)</f>
        <v>51700</v>
      </c>
      <c r="E67" s="34">
        <f>SUM(E62:E66)</f>
        <v>27373.78</v>
      </c>
    </row>
    <row r="68" spans="1:5" ht="15" x14ac:dyDescent="0.25">
      <c r="A68" s="7" t="s">
        <v>5</v>
      </c>
      <c r="B68" s="6"/>
      <c r="C68" s="21"/>
    </row>
    <row r="69" spans="1:5" s="24" customFormat="1" x14ac:dyDescent="0.2">
      <c r="A69" s="3" t="s">
        <v>20</v>
      </c>
      <c r="B69" s="23"/>
      <c r="C69" s="27">
        <v>5700</v>
      </c>
      <c r="D69" s="56">
        <v>6000</v>
      </c>
      <c r="E69" s="56">
        <v>1790.78</v>
      </c>
    </row>
    <row r="70" spans="1:5" s="24" customFormat="1" x14ac:dyDescent="0.2">
      <c r="A70" s="3" t="s">
        <v>36</v>
      </c>
      <c r="B70" s="23"/>
      <c r="C70" s="27">
        <v>5700</v>
      </c>
      <c r="D70" s="56">
        <v>5700</v>
      </c>
      <c r="E70" s="56">
        <v>4335</v>
      </c>
    </row>
    <row r="71" spans="1:5" s="24" customFormat="1" x14ac:dyDescent="0.2">
      <c r="A71" s="3" t="s">
        <v>59</v>
      </c>
      <c r="B71" s="23"/>
      <c r="C71" s="27">
        <v>40000</v>
      </c>
      <c r="D71" s="56">
        <v>40000</v>
      </c>
      <c r="E71" s="56">
        <v>21248</v>
      </c>
    </row>
    <row r="72" spans="1:5" s="24" customFormat="1" x14ac:dyDescent="0.2">
      <c r="A72" s="3"/>
      <c r="B72" s="23"/>
      <c r="C72" s="27"/>
    </row>
    <row r="73" spans="1:5" ht="18.75" customHeight="1" x14ac:dyDescent="0.2">
      <c r="A73" s="50" t="s">
        <v>70</v>
      </c>
      <c r="B73" s="51"/>
      <c r="C73" s="51"/>
      <c r="D73" s="51"/>
      <c r="E73" s="58"/>
    </row>
    <row r="74" spans="1:5" ht="24" x14ac:dyDescent="0.2">
      <c r="A74" s="84"/>
      <c r="B74" s="84"/>
      <c r="C74" s="33" t="s">
        <v>48</v>
      </c>
      <c r="D74" s="39" t="s">
        <v>80</v>
      </c>
      <c r="E74" s="39" t="s">
        <v>104</v>
      </c>
    </row>
    <row r="75" spans="1:5" ht="13.5" x14ac:dyDescent="0.25">
      <c r="A75" s="84"/>
      <c r="B75" s="84"/>
      <c r="C75" s="30" t="s">
        <v>2</v>
      </c>
      <c r="D75" s="30" t="s">
        <v>2</v>
      </c>
      <c r="E75" s="30" t="s">
        <v>2</v>
      </c>
    </row>
    <row r="76" spans="1:5" ht="15" x14ac:dyDescent="0.25">
      <c r="A76" s="69" t="s">
        <v>95</v>
      </c>
      <c r="B76" s="69"/>
      <c r="C76" s="15">
        <v>6000</v>
      </c>
      <c r="D76" s="15">
        <v>6000</v>
      </c>
      <c r="E76" s="15">
        <v>262.08</v>
      </c>
    </row>
    <row r="77" spans="1:5" ht="15" x14ac:dyDescent="0.25">
      <c r="A77" s="78" t="s">
        <v>94</v>
      </c>
      <c r="B77" s="79"/>
      <c r="C77" s="15">
        <v>4000</v>
      </c>
      <c r="D77" s="15">
        <v>4000</v>
      </c>
      <c r="E77" s="15">
        <v>75</v>
      </c>
    </row>
    <row r="78" spans="1:5" ht="15" x14ac:dyDescent="0.25">
      <c r="A78" s="69" t="s">
        <v>65</v>
      </c>
      <c r="B78" s="69"/>
      <c r="C78" s="15">
        <v>6000</v>
      </c>
      <c r="D78" s="15">
        <v>6000</v>
      </c>
      <c r="E78" s="15">
        <v>6255.97</v>
      </c>
    </row>
    <row r="79" spans="1:5" ht="15" x14ac:dyDescent="0.25">
      <c r="A79" s="69" t="s">
        <v>86</v>
      </c>
      <c r="B79" s="69"/>
      <c r="C79" s="15">
        <v>9200</v>
      </c>
      <c r="D79" s="15">
        <v>10500</v>
      </c>
      <c r="E79" s="15">
        <v>0</v>
      </c>
    </row>
    <row r="80" spans="1:5" ht="15" x14ac:dyDescent="0.25">
      <c r="A80" s="69" t="s">
        <v>87</v>
      </c>
      <c r="B80" s="69"/>
      <c r="C80" s="15">
        <v>6250</v>
      </c>
      <c r="D80" s="15">
        <v>7000</v>
      </c>
      <c r="E80" s="15">
        <v>0</v>
      </c>
    </row>
    <row r="81" spans="1:6" ht="15" x14ac:dyDescent="0.25">
      <c r="A81" s="69" t="s">
        <v>88</v>
      </c>
      <c r="B81" s="69"/>
      <c r="C81" s="15">
        <v>7440</v>
      </c>
      <c r="D81" s="15">
        <v>8000</v>
      </c>
      <c r="E81" s="15">
        <v>0</v>
      </c>
    </row>
    <row r="82" spans="1:6" ht="15" x14ac:dyDescent="0.25">
      <c r="A82" s="78" t="s">
        <v>89</v>
      </c>
      <c r="B82" s="79"/>
      <c r="C82" s="15">
        <v>20000</v>
      </c>
      <c r="D82" s="15">
        <v>20000</v>
      </c>
      <c r="E82" s="15">
        <v>5785.02</v>
      </c>
    </row>
    <row r="83" spans="1:6" ht="15" x14ac:dyDescent="0.25">
      <c r="A83" s="78" t="s">
        <v>90</v>
      </c>
      <c r="B83" s="79"/>
      <c r="C83" s="15">
        <v>8000</v>
      </c>
      <c r="D83" s="15">
        <v>8000</v>
      </c>
      <c r="E83" s="15">
        <v>3115.06</v>
      </c>
    </row>
    <row r="84" spans="1:6" ht="15" x14ac:dyDescent="0.25">
      <c r="A84" s="78" t="s">
        <v>91</v>
      </c>
      <c r="B84" s="79"/>
      <c r="C84" s="15">
        <v>8000</v>
      </c>
      <c r="D84" s="15">
        <v>8000</v>
      </c>
      <c r="E84" s="15">
        <v>3560.06</v>
      </c>
    </row>
    <row r="85" spans="1:6" ht="15" x14ac:dyDescent="0.25">
      <c r="A85" s="78" t="s">
        <v>68</v>
      </c>
      <c r="B85" s="79"/>
      <c r="C85" s="15">
        <v>4000</v>
      </c>
      <c r="D85" s="15">
        <v>4000</v>
      </c>
      <c r="E85" s="15">
        <v>1392.89</v>
      </c>
    </row>
    <row r="86" spans="1:6" ht="15" x14ac:dyDescent="0.25">
      <c r="A86" s="78" t="s">
        <v>32</v>
      </c>
      <c r="B86" s="79"/>
      <c r="C86" s="15">
        <v>2000</v>
      </c>
      <c r="D86" s="15">
        <v>2000</v>
      </c>
      <c r="E86" s="15">
        <v>774.57</v>
      </c>
    </row>
    <row r="87" spans="1:6" ht="15" x14ac:dyDescent="0.25">
      <c r="A87" s="78" t="s">
        <v>67</v>
      </c>
      <c r="B87" s="79"/>
      <c r="C87" s="15">
        <v>2000</v>
      </c>
      <c r="D87" s="15">
        <v>2000</v>
      </c>
      <c r="E87" s="15">
        <v>0</v>
      </c>
    </row>
    <row r="88" spans="1:6" ht="15" x14ac:dyDescent="0.25">
      <c r="A88" s="78" t="s">
        <v>92</v>
      </c>
      <c r="B88" s="79"/>
      <c r="C88" s="15">
        <v>78000</v>
      </c>
      <c r="D88" s="15">
        <v>82500</v>
      </c>
      <c r="E88" s="15">
        <v>0</v>
      </c>
    </row>
    <row r="89" spans="1:6" ht="15" x14ac:dyDescent="0.25">
      <c r="A89" s="78" t="s">
        <v>93</v>
      </c>
      <c r="B89" s="79"/>
      <c r="C89" s="15">
        <v>3200</v>
      </c>
      <c r="D89" s="15">
        <v>3200</v>
      </c>
      <c r="E89" s="15">
        <v>0</v>
      </c>
    </row>
    <row r="90" spans="1:6" ht="15" x14ac:dyDescent="0.25">
      <c r="A90" s="69" t="s">
        <v>66</v>
      </c>
      <c r="B90" s="69"/>
      <c r="C90" s="15">
        <v>7000</v>
      </c>
      <c r="D90" s="15">
        <v>7000</v>
      </c>
      <c r="E90" s="15">
        <v>2587.5</v>
      </c>
    </row>
    <row r="91" spans="1:6" s="1" customFormat="1" ht="15" x14ac:dyDescent="0.25">
      <c r="A91" s="70" t="s">
        <v>0</v>
      </c>
      <c r="B91" s="70"/>
      <c r="C91" s="34">
        <f>SUM(C76:C90)</f>
        <v>171090</v>
      </c>
      <c r="D91" s="34">
        <f>SUM(D76:D90)</f>
        <v>178200</v>
      </c>
      <c r="E91" s="34">
        <f>E76+E77+E78+E79+E80+E81+E82+E83+E84+E85+E86+E87+E88+E89+E90</f>
        <v>23808.149999999998</v>
      </c>
    </row>
    <row r="92" spans="1:6" s="1" customFormat="1" ht="6" hidden="1" customHeight="1" x14ac:dyDescent="0.25">
      <c r="A92" s="9"/>
      <c r="B92" s="9"/>
      <c r="C92" s="18"/>
    </row>
    <row r="93" spans="1:6" s="1" customFormat="1" ht="15" x14ac:dyDescent="0.25">
      <c r="A93" s="7" t="s">
        <v>5</v>
      </c>
      <c r="B93" s="7"/>
      <c r="C93" s="11"/>
    </row>
    <row r="94" spans="1:6" s="24" customFormat="1" x14ac:dyDescent="0.2">
      <c r="A94" s="4" t="s">
        <v>20</v>
      </c>
      <c r="B94" s="25"/>
      <c r="C94" s="27">
        <v>63890</v>
      </c>
      <c r="D94" s="56">
        <v>109700</v>
      </c>
      <c r="E94" s="56">
        <v>21378.61</v>
      </c>
    </row>
    <row r="95" spans="1:6" s="24" customFormat="1" x14ac:dyDescent="0.2">
      <c r="A95" s="4" t="s">
        <v>22</v>
      </c>
      <c r="B95" s="25"/>
      <c r="C95" s="27">
        <v>26000</v>
      </c>
      <c r="D95" s="56">
        <v>31150</v>
      </c>
      <c r="E95" s="56">
        <v>2429.54</v>
      </c>
      <c r="F95" s="40"/>
    </row>
    <row r="96" spans="1:6" s="24" customFormat="1" x14ac:dyDescent="0.2">
      <c r="A96" s="4" t="s">
        <v>96</v>
      </c>
      <c r="B96" s="25"/>
      <c r="C96" s="27">
        <v>0</v>
      </c>
      <c r="D96" s="56">
        <v>37350</v>
      </c>
      <c r="E96" s="57">
        <v>0</v>
      </c>
      <c r="F96" s="40"/>
    </row>
    <row r="97" spans="1:5" s="24" customFormat="1" x14ac:dyDescent="0.2">
      <c r="A97" s="4" t="s">
        <v>69</v>
      </c>
      <c r="B97" s="25"/>
      <c r="C97" s="27">
        <v>81200</v>
      </c>
      <c r="D97" s="57">
        <v>0</v>
      </c>
      <c r="E97" s="57">
        <v>0</v>
      </c>
    </row>
    <row r="98" spans="1:5" s="24" customFormat="1" x14ac:dyDescent="0.2">
      <c r="A98" s="4"/>
      <c r="B98" s="25"/>
      <c r="C98" s="27"/>
    </row>
    <row r="99" spans="1:5" s="1" customFormat="1" ht="18" customHeight="1" x14ac:dyDescent="0.25">
      <c r="A99" s="97" t="s">
        <v>71</v>
      </c>
      <c r="B99" s="97"/>
      <c r="C99" s="97"/>
      <c r="D99" s="97"/>
      <c r="E99" s="62"/>
    </row>
    <row r="100" spans="1:5" s="1" customFormat="1" ht="24" x14ac:dyDescent="0.25">
      <c r="A100" s="98"/>
      <c r="B100" s="98"/>
      <c r="C100" s="60" t="s">
        <v>48</v>
      </c>
      <c r="D100" s="61" t="s">
        <v>80</v>
      </c>
      <c r="E100" s="61" t="s">
        <v>104</v>
      </c>
    </row>
    <row r="101" spans="1:5" s="1" customFormat="1" ht="15" x14ac:dyDescent="0.25">
      <c r="A101" s="84"/>
      <c r="B101" s="84"/>
      <c r="C101" s="30" t="s">
        <v>2</v>
      </c>
      <c r="D101" s="30" t="s">
        <v>2</v>
      </c>
      <c r="E101" s="30" t="s">
        <v>2</v>
      </c>
    </row>
    <row r="102" spans="1:5" ht="15" x14ac:dyDescent="0.25">
      <c r="A102" s="77" t="s">
        <v>33</v>
      </c>
      <c r="B102" s="77"/>
      <c r="C102" s="15">
        <v>36000</v>
      </c>
      <c r="D102" s="15">
        <v>36000</v>
      </c>
      <c r="E102" s="15">
        <v>15308.62</v>
      </c>
    </row>
    <row r="103" spans="1:5" s="5" customFormat="1" ht="15" x14ac:dyDescent="0.25">
      <c r="A103" s="77" t="s">
        <v>34</v>
      </c>
      <c r="B103" s="77"/>
      <c r="C103" s="15">
        <v>74000</v>
      </c>
      <c r="D103" s="15">
        <v>74000</v>
      </c>
      <c r="E103" s="15">
        <v>36042.15</v>
      </c>
    </row>
    <row r="104" spans="1:5" s="5" customFormat="1" ht="15" x14ac:dyDescent="0.25">
      <c r="A104" s="82" t="s">
        <v>47</v>
      </c>
      <c r="B104" s="83"/>
      <c r="C104" s="15">
        <v>2000</v>
      </c>
      <c r="D104" s="15">
        <v>2000</v>
      </c>
      <c r="E104" s="15">
        <v>0</v>
      </c>
    </row>
    <row r="105" spans="1:5" s="5" customFormat="1" ht="15" x14ac:dyDescent="0.25">
      <c r="A105" s="77" t="s">
        <v>35</v>
      </c>
      <c r="B105" s="77"/>
      <c r="C105" s="15">
        <v>11900</v>
      </c>
      <c r="D105" s="15">
        <v>11900</v>
      </c>
      <c r="E105" s="15">
        <v>18436.36</v>
      </c>
    </row>
    <row r="106" spans="1:5" s="5" customFormat="1" ht="15" x14ac:dyDescent="0.25">
      <c r="A106" s="82" t="s">
        <v>97</v>
      </c>
      <c r="B106" s="83"/>
      <c r="C106" s="15">
        <v>0</v>
      </c>
      <c r="D106" s="15">
        <v>6100</v>
      </c>
      <c r="E106" s="15">
        <v>6062.5</v>
      </c>
    </row>
    <row r="107" spans="1:5" s="5" customFormat="1" ht="14.25" x14ac:dyDescent="0.2">
      <c r="A107" s="70" t="s">
        <v>0</v>
      </c>
      <c r="B107" s="70"/>
      <c r="C107" s="48">
        <f>C102+C103+C104+C105</f>
        <v>123900</v>
      </c>
      <c r="D107" s="48">
        <f>SUM(D102:D106)</f>
        <v>130000</v>
      </c>
      <c r="E107" s="48">
        <f>SUM(E102:E106)</f>
        <v>75849.63</v>
      </c>
    </row>
    <row r="108" spans="1:5" s="5" customFormat="1" ht="16.5" customHeight="1" x14ac:dyDescent="0.25">
      <c r="A108" s="7" t="s">
        <v>5</v>
      </c>
      <c r="B108" s="7"/>
      <c r="C108" s="49"/>
    </row>
    <row r="109" spans="1:5" s="24" customFormat="1" x14ac:dyDescent="0.2">
      <c r="A109" s="3" t="s">
        <v>20</v>
      </c>
      <c r="B109" s="25"/>
      <c r="C109" s="26">
        <v>19000</v>
      </c>
      <c r="D109" s="56">
        <v>19000</v>
      </c>
      <c r="E109" s="56">
        <v>6536.36</v>
      </c>
    </row>
    <row r="110" spans="1:5" s="24" customFormat="1" x14ac:dyDescent="0.2">
      <c r="A110" s="3" t="s">
        <v>58</v>
      </c>
      <c r="B110" s="25"/>
      <c r="C110" s="26">
        <v>5600</v>
      </c>
      <c r="D110" s="56">
        <v>5600</v>
      </c>
      <c r="E110" s="56">
        <v>5600</v>
      </c>
    </row>
    <row r="111" spans="1:5" s="24" customFormat="1" x14ac:dyDescent="0.2">
      <c r="A111" s="3" t="s">
        <v>21</v>
      </c>
      <c r="B111" s="25"/>
      <c r="C111" s="26">
        <v>6000</v>
      </c>
      <c r="D111" s="56">
        <v>6000</v>
      </c>
      <c r="E111" s="56">
        <v>4000</v>
      </c>
    </row>
    <row r="112" spans="1:5" s="24" customFormat="1" x14ac:dyDescent="0.2">
      <c r="A112" s="3" t="s">
        <v>55</v>
      </c>
      <c r="B112" s="25"/>
      <c r="C112" s="26">
        <v>38300</v>
      </c>
      <c r="D112" s="56">
        <v>44400</v>
      </c>
      <c r="E112" s="56">
        <v>23671.119999999999</v>
      </c>
    </row>
    <row r="113" spans="1:7" s="24" customFormat="1" x14ac:dyDescent="0.2">
      <c r="A113" s="3" t="s">
        <v>59</v>
      </c>
      <c r="B113" s="25"/>
      <c r="C113" s="26">
        <v>55000</v>
      </c>
      <c r="D113" s="56">
        <v>55000</v>
      </c>
      <c r="E113" s="56">
        <v>36042.15</v>
      </c>
      <c r="G113" s="40"/>
    </row>
    <row r="114" spans="1:7" s="24" customFormat="1" x14ac:dyDescent="0.2">
      <c r="A114" s="3"/>
      <c r="B114" s="25"/>
      <c r="C114" s="26"/>
    </row>
    <row r="115" spans="1:7" s="24" customFormat="1" ht="14.25" x14ac:dyDescent="0.2">
      <c r="A115" s="85" t="s">
        <v>72</v>
      </c>
      <c r="B115" s="86"/>
      <c r="C115" s="86"/>
      <c r="D115" s="86"/>
      <c r="E115" s="63"/>
    </row>
    <row r="116" spans="1:7" s="24" customFormat="1" ht="24" x14ac:dyDescent="0.2">
      <c r="A116" s="84"/>
      <c r="B116" s="84"/>
      <c r="C116" s="33" t="s">
        <v>48</v>
      </c>
      <c r="D116" s="39" t="s">
        <v>80</v>
      </c>
      <c r="E116" s="39" t="s">
        <v>104</v>
      </c>
    </row>
    <row r="117" spans="1:7" s="24" customFormat="1" ht="13.5" x14ac:dyDescent="0.25">
      <c r="A117" s="84"/>
      <c r="B117" s="84"/>
      <c r="C117" s="30" t="s">
        <v>2</v>
      </c>
      <c r="D117" s="30" t="s">
        <v>2</v>
      </c>
      <c r="E117" s="30" t="s">
        <v>2</v>
      </c>
    </row>
    <row r="118" spans="1:7" s="24" customFormat="1" ht="15" x14ac:dyDescent="0.25">
      <c r="A118" s="69" t="s">
        <v>41</v>
      </c>
      <c r="B118" s="69"/>
      <c r="C118" s="15">
        <v>20000</v>
      </c>
      <c r="D118" s="15">
        <v>20000</v>
      </c>
      <c r="E118" s="15">
        <v>20126.63</v>
      </c>
    </row>
    <row r="119" spans="1:7" s="24" customFormat="1" ht="15" x14ac:dyDescent="0.25">
      <c r="A119" s="69" t="s">
        <v>42</v>
      </c>
      <c r="B119" s="69"/>
      <c r="C119" s="15">
        <v>29000</v>
      </c>
      <c r="D119" s="15">
        <v>29000</v>
      </c>
      <c r="E119" s="15">
        <v>11171.69</v>
      </c>
    </row>
    <row r="120" spans="1:7" s="24" customFormat="1" ht="15" x14ac:dyDescent="0.25">
      <c r="A120" s="69" t="s">
        <v>43</v>
      </c>
      <c r="B120" s="69"/>
      <c r="C120" s="15">
        <v>35000</v>
      </c>
      <c r="D120" s="15">
        <v>35000</v>
      </c>
      <c r="E120" s="15">
        <v>23450</v>
      </c>
    </row>
    <row r="121" spans="1:7" s="24" customFormat="1" ht="15" x14ac:dyDescent="0.25">
      <c r="A121" s="69" t="s">
        <v>44</v>
      </c>
      <c r="B121" s="69"/>
      <c r="C121" s="15">
        <v>40000</v>
      </c>
      <c r="D121" s="15">
        <v>40000</v>
      </c>
      <c r="E121" s="15">
        <v>13591.66</v>
      </c>
    </row>
    <row r="122" spans="1:7" s="24" customFormat="1" ht="15" x14ac:dyDescent="0.25">
      <c r="A122" s="69" t="s">
        <v>45</v>
      </c>
      <c r="B122" s="69"/>
      <c r="C122" s="15">
        <v>5000</v>
      </c>
      <c r="D122" s="15">
        <v>5000</v>
      </c>
      <c r="E122" s="15">
        <v>1583.05</v>
      </c>
    </row>
    <row r="123" spans="1:7" s="24" customFormat="1" ht="15" x14ac:dyDescent="0.25">
      <c r="A123" s="69" t="s">
        <v>74</v>
      </c>
      <c r="B123" s="69"/>
      <c r="C123" s="15">
        <v>4000</v>
      </c>
      <c r="D123" s="15">
        <v>4000</v>
      </c>
      <c r="E123" s="15">
        <v>1613.96</v>
      </c>
    </row>
    <row r="124" spans="1:7" s="24" customFormat="1" ht="15" x14ac:dyDescent="0.25">
      <c r="A124" s="69" t="s">
        <v>73</v>
      </c>
      <c r="B124" s="69"/>
      <c r="C124" s="15">
        <v>2500</v>
      </c>
      <c r="D124" s="15">
        <v>2500</v>
      </c>
      <c r="E124" s="15">
        <v>1551.93</v>
      </c>
    </row>
    <row r="125" spans="1:7" s="24" customFormat="1" ht="15" x14ac:dyDescent="0.25">
      <c r="A125" s="69" t="s">
        <v>46</v>
      </c>
      <c r="B125" s="69"/>
      <c r="C125" s="15">
        <v>1200</v>
      </c>
      <c r="D125" s="15">
        <v>1200</v>
      </c>
      <c r="E125" s="15">
        <v>212.17</v>
      </c>
    </row>
    <row r="126" spans="1:7" s="24" customFormat="1" ht="14.25" x14ac:dyDescent="0.2">
      <c r="A126" s="70" t="s">
        <v>0</v>
      </c>
      <c r="B126" s="70"/>
      <c r="C126" s="34">
        <f>C118+C119+C120+C121+C122+C123+C124+C125</f>
        <v>136700</v>
      </c>
      <c r="D126" s="34">
        <v>136700</v>
      </c>
      <c r="E126" s="34">
        <f>SUM(E118:E125)</f>
        <v>73301.09</v>
      </c>
    </row>
    <row r="127" spans="1:7" s="24" customFormat="1" ht="15" x14ac:dyDescent="0.25">
      <c r="A127" s="7" t="s">
        <v>5</v>
      </c>
      <c r="B127" s="7"/>
      <c r="C127" s="11"/>
    </row>
    <row r="128" spans="1:7" s="24" customFormat="1" x14ac:dyDescent="0.2">
      <c r="A128" s="4" t="s">
        <v>20</v>
      </c>
      <c r="B128" s="25"/>
      <c r="C128" s="56">
        <v>64500</v>
      </c>
      <c r="D128" s="56">
        <v>64500</v>
      </c>
      <c r="E128" s="56">
        <v>23291.29</v>
      </c>
    </row>
    <row r="129" spans="1:7" s="1" customFormat="1" ht="16.5" customHeight="1" x14ac:dyDescent="0.25">
      <c r="A129" s="7" t="s">
        <v>22</v>
      </c>
      <c r="B129" s="7"/>
      <c r="C129" s="56">
        <v>72200</v>
      </c>
      <c r="D129" s="56">
        <v>72200</v>
      </c>
      <c r="E129" s="56">
        <v>50009.8</v>
      </c>
      <c r="F129" s="41"/>
      <c r="G129" s="41"/>
    </row>
    <row r="130" spans="1:7" s="1" customFormat="1" ht="16.5" customHeight="1" x14ac:dyDescent="0.25">
      <c r="A130" s="7"/>
      <c r="B130" s="7"/>
      <c r="C130" s="16"/>
    </row>
    <row r="131" spans="1:7" s="1" customFormat="1" ht="16.5" customHeight="1" x14ac:dyDescent="0.25">
      <c r="A131" s="85" t="s">
        <v>75</v>
      </c>
      <c r="B131" s="86"/>
      <c r="C131" s="86"/>
      <c r="D131" s="86"/>
      <c r="E131" s="59"/>
    </row>
    <row r="132" spans="1:7" s="1" customFormat="1" ht="29.25" customHeight="1" x14ac:dyDescent="0.25">
      <c r="A132" s="84"/>
      <c r="B132" s="84"/>
      <c r="C132" s="33" t="s">
        <v>48</v>
      </c>
      <c r="D132" s="39" t="s">
        <v>80</v>
      </c>
      <c r="E132" s="39" t="s">
        <v>104</v>
      </c>
    </row>
    <row r="133" spans="1:7" s="1" customFormat="1" ht="15" customHeight="1" x14ac:dyDescent="0.25">
      <c r="A133" s="84"/>
      <c r="B133" s="84"/>
      <c r="C133" s="30" t="s">
        <v>2</v>
      </c>
      <c r="D133" s="30" t="s">
        <v>2</v>
      </c>
      <c r="E133" s="30" t="s">
        <v>2</v>
      </c>
    </row>
    <row r="134" spans="1:7" s="1" customFormat="1" ht="16.5" customHeight="1" x14ac:dyDescent="0.25">
      <c r="A134" s="69" t="s">
        <v>76</v>
      </c>
      <c r="B134" s="69"/>
      <c r="C134" s="15">
        <v>75000</v>
      </c>
      <c r="D134" s="15">
        <v>75000</v>
      </c>
      <c r="E134" s="15">
        <v>50961.81</v>
      </c>
    </row>
    <row r="135" spans="1:7" s="1" customFormat="1" ht="16.5" customHeight="1" x14ac:dyDescent="0.25">
      <c r="A135" s="70" t="s">
        <v>0</v>
      </c>
      <c r="B135" s="70"/>
      <c r="C135" s="34">
        <v>75000</v>
      </c>
      <c r="D135" s="34">
        <v>75000</v>
      </c>
      <c r="E135" s="34">
        <f>SUM(E134)</f>
        <v>50961.81</v>
      </c>
    </row>
    <row r="136" spans="1:7" s="1" customFormat="1" ht="13.5" customHeight="1" x14ac:dyDescent="0.25">
      <c r="A136" s="7" t="s">
        <v>5</v>
      </c>
      <c r="B136" s="7"/>
      <c r="C136" s="11"/>
    </row>
    <row r="137" spans="1:7" s="1" customFormat="1" ht="13.5" customHeight="1" x14ac:dyDescent="0.25">
      <c r="A137" s="4" t="s">
        <v>20</v>
      </c>
      <c r="B137" s="25"/>
      <c r="C137" s="27">
        <v>15000</v>
      </c>
      <c r="D137" s="27">
        <v>15000</v>
      </c>
      <c r="E137" s="27">
        <v>0</v>
      </c>
    </row>
    <row r="138" spans="1:7" s="1" customFormat="1" ht="13.5" customHeight="1" x14ac:dyDescent="0.25">
      <c r="A138" s="7" t="s">
        <v>59</v>
      </c>
      <c r="B138" s="7"/>
      <c r="C138" s="27">
        <v>60000</v>
      </c>
      <c r="D138" s="27">
        <v>60000</v>
      </c>
      <c r="E138" s="27">
        <v>50961.81</v>
      </c>
    </row>
    <row r="139" spans="1:7" s="1" customFormat="1" ht="14.25" customHeight="1" x14ac:dyDescent="0.25">
      <c r="A139" s="7"/>
      <c r="B139" s="7"/>
      <c r="C139" s="16"/>
    </row>
    <row r="140" spans="1:7" ht="15" x14ac:dyDescent="0.25">
      <c r="A140" s="80" t="s">
        <v>3</v>
      </c>
      <c r="B140" s="81"/>
      <c r="C140" s="36">
        <f>C52+C67+C91+C107+C126+C135</f>
        <v>1059090</v>
      </c>
      <c r="D140" s="36">
        <f>D52+D67+D91+D107+D126+D135</f>
        <v>1119450</v>
      </c>
      <c r="E140" s="36">
        <f>E52+E67+E91+E107+E126+E135</f>
        <v>565712.46</v>
      </c>
    </row>
    <row r="141" spans="1:7" ht="15" x14ac:dyDescent="0.2">
      <c r="A141" s="4"/>
      <c r="B141" s="4" t="s">
        <v>16</v>
      </c>
      <c r="C141" s="31"/>
    </row>
    <row r="142" spans="1:7" s="9" customFormat="1" ht="15" x14ac:dyDescent="0.25">
      <c r="A142" s="6" t="s">
        <v>109</v>
      </c>
      <c r="B142" s="6"/>
      <c r="C142" s="65"/>
    </row>
    <row r="143" spans="1:7" ht="15" x14ac:dyDescent="0.25">
      <c r="A143" s="7" t="s">
        <v>106</v>
      </c>
      <c r="B143" s="1"/>
      <c r="C143" s="65"/>
      <c r="D143" s="1"/>
      <c r="E143" s="1"/>
    </row>
    <row r="145" spans="1:3" ht="15.75" x14ac:dyDescent="0.25">
      <c r="A145" s="66"/>
      <c r="B145" s="66" t="s">
        <v>110</v>
      </c>
      <c r="C145" s="67"/>
    </row>
    <row r="146" spans="1:3" ht="15.75" x14ac:dyDescent="0.25">
      <c r="A146" s="66"/>
      <c r="B146" s="66" t="s">
        <v>105</v>
      </c>
      <c r="C146" s="67"/>
    </row>
    <row r="147" spans="1:3" ht="13.5" x14ac:dyDescent="0.25">
      <c r="A147" s="68"/>
      <c r="B147" s="68"/>
      <c r="C147" s="21"/>
    </row>
    <row r="148" spans="1:3" ht="13.5" x14ac:dyDescent="0.25">
      <c r="A148" s="68"/>
      <c r="B148" s="68"/>
      <c r="C148" s="21"/>
    </row>
    <row r="149" spans="1:3" ht="13.5" x14ac:dyDescent="0.25">
      <c r="A149" s="68"/>
      <c r="B149" s="68"/>
      <c r="C149" s="21"/>
    </row>
    <row r="150" spans="1:3" ht="13.5" x14ac:dyDescent="0.25">
      <c r="A150" s="68"/>
      <c r="B150" s="68"/>
      <c r="C150" s="21"/>
    </row>
  </sheetData>
  <mergeCells count="73">
    <mergeCell ref="E45:E46"/>
    <mergeCell ref="E47:E48"/>
    <mergeCell ref="A15:E15"/>
    <mergeCell ref="A16:E16"/>
    <mergeCell ref="A17:E17"/>
    <mergeCell ref="A19:D19"/>
    <mergeCell ref="B47:B48"/>
    <mergeCell ref="C47:C48"/>
    <mergeCell ref="D47:D48"/>
    <mergeCell ref="A131:D131"/>
    <mergeCell ref="B30:D30"/>
    <mergeCell ref="A59:D59"/>
    <mergeCell ref="A99:D99"/>
    <mergeCell ref="A22:B22"/>
    <mergeCell ref="A63:B63"/>
    <mergeCell ref="A66:B66"/>
    <mergeCell ref="A91:B91"/>
    <mergeCell ref="A90:B90"/>
    <mergeCell ref="A74:B75"/>
    <mergeCell ref="A64:B64"/>
    <mergeCell ref="A85:B85"/>
    <mergeCell ref="A86:B86"/>
    <mergeCell ref="A124:B124"/>
    <mergeCell ref="A100:B101"/>
    <mergeCell ref="A107:B107"/>
    <mergeCell ref="A104:B104"/>
    <mergeCell ref="A115:D115"/>
    <mergeCell ref="A20:B20"/>
    <mergeCell ref="A60:B61"/>
    <mergeCell ref="A24:B24"/>
    <mergeCell ref="A25:B25"/>
    <mergeCell ref="A26:B26"/>
    <mergeCell ref="A77:B77"/>
    <mergeCell ref="A106:B106"/>
    <mergeCell ref="A89:B89"/>
    <mergeCell ref="A103:B103"/>
    <mergeCell ref="A105:B105"/>
    <mergeCell ref="A84:B84"/>
    <mergeCell ref="C45:C46"/>
    <mergeCell ref="D45:D46"/>
    <mergeCell ref="A47:A48"/>
    <mergeCell ref="A140:B140"/>
    <mergeCell ref="A67:B67"/>
    <mergeCell ref="A79:B79"/>
    <mergeCell ref="A62:B62"/>
    <mergeCell ref="A65:B65"/>
    <mergeCell ref="A76:B76"/>
    <mergeCell ref="A78:B78"/>
    <mergeCell ref="A82:B82"/>
    <mergeCell ref="A87:B87"/>
    <mergeCell ref="A88:B88"/>
    <mergeCell ref="A125:B125"/>
    <mergeCell ref="A126:B126"/>
    <mergeCell ref="A116:B117"/>
    <mergeCell ref="A118:B118"/>
    <mergeCell ref="A119:B119"/>
    <mergeCell ref="A132:B133"/>
    <mergeCell ref="A134:B134"/>
    <mergeCell ref="A135:B135"/>
    <mergeCell ref="A21:B21"/>
    <mergeCell ref="A23:B23"/>
    <mergeCell ref="A27:B27"/>
    <mergeCell ref="A31:A32"/>
    <mergeCell ref="A122:B122"/>
    <mergeCell ref="A120:B120"/>
    <mergeCell ref="A121:B121"/>
    <mergeCell ref="A123:B123"/>
    <mergeCell ref="A45:A46"/>
    <mergeCell ref="B45:B46"/>
    <mergeCell ref="A102:B102"/>
    <mergeCell ref="A80:B80"/>
    <mergeCell ref="A81:B81"/>
    <mergeCell ref="A83:B83"/>
  </mergeCells>
  <phoneticPr fontId="3" type="noConversion"/>
  <pageMargins left="0.15748031496062992" right="0.15748031496062992" top="0.82677165354330717" bottom="0.86614173228346458" header="0.51181102362204722" footer="0.51181102362204722"/>
  <pageSetup paperSize="9" fitToHeight="0" orientation="landscape" errors="NA" r:id="rId1"/>
  <headerFooter differentFirst="1"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od 01.-06.2025.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nbrezak</dc:creator>
  <cp:lastModifiedBy>Gordana</cp:lastModifiedBy>
  <cp:lastPrinted>2025-10-01T11:44:35Z</cp:lastPrinted>
  <dcterms:created xsi:type="dcterms:W3CDTF">2010-12-14T07:49:52Z</dcterms:created>
  <dcterms:modified xsi:type="dcterms:W3CDTF">2025-10-02T08:02:55Z</dcterms:modified>
</cp:coreProperties>
</file>